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/>
  <mc:AlternateContent xmlns:mc="http://schemas.openxmlformats.org/markup-compatibility/2006">
    <mc:Choice Requires="x15">
      <x15ac:absPath xmlns:x15ac="http://schemas.microsoft.com/office/spreadsheetml/2010/11/ac" url="V:\УБПвОСЦ\1_МИХАЙЛОВСКАЯ\Проект бюджета 2026-2028\Расчеты-обоснования\Для отправки\1 этап - МБТ_субвенция\"/>
    </mc:Choice>
  </mc:AlternateContent>
  <xr:revisionPtr revIDLastSave="0" documentId="13_ncr:1_{075E2E3F-B49D-4364-8147-3E80C243DC15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2028 год" sheetId="1" r:id="rId1"/>
  </sheets>
  <calcPr calcId="191029"/>
</workbook>
</file>

<file path=xl/calcChain.xml><?xml version="1.0" encoding="utf-8"?>
<calcChain xmlns="http://schemas.openxmlformats.org/spreadsheetml/2006/main">
  <c r="P53" i="1" l="1"/>
  <c r="O53" i="1"/>
  <c r="M53" i="1"/>
  <c r="J53" i="1"/>
  <c r="G53" i="1"/>
  <c r="O52" i="1"/>
  <c r="L52" i="1"/>
  <c r="I52" i="1"/>
  <c r="F52" i="1"/>
  <c r="O51" i="1"/>
  <c r="L51" i="1"/>
  <c r="I51" i="1"/>
  <c r="F51" i="1"/>
  <c r="O50" i="1"/>
  <c r="L50" i="1"/>
  <c r="I50" i="1"/>
  <c r="F50" i="1"/>
  <c r="O49" i="1"/>
  <c r="L49" i="1"/>
  <c r="I49" i="1"/>
  <c r="F49" i="1"/>
  <c r="O48" i="1"/>
  <c r="L48" i="1"/>
  <c r="I48" i="1"/>
  <c r="F48" i="1"/>
  <c r="O47" i="1"/>
  <c r="L47" i="1"/>
  <c r="I47" i="1"/>
  <c r="F47" i="1"/>
  <c r="O46" i="1"/>
  <c r="L46" i="1"/>
  <c r="I46" i="1"/>
  <c r="F46" i="1"/>
  <c r="O45" i="1"/>
  <c r="L45" i="1"/>
  <c r="I45" i="1"/>
  <c r="F45" i="1"/>
  <c r="O44" i="1"/>
  <c r="L44" i="1"/>
  <c r="I44" i="1"/>
  <c r="F44" i="1"/>
  <c r="O43" i="1"/>
  <c r="L43" i="1"/>
  <c r="I43" i="1"/>
  <c r="F43" i="1"/>
  <c r="O42" i="1"/>
  <c r="L42" i="1"/>
  <c r="I42" i="1"/>
  <c r="F42" i="1"/>
  <c r="O41" i="1"/>
  <c r="L41" i="1"/>
  <c r="I41" i="1"/>
  <c r="F41" i="1"/>
  <c r="O40" i="1"/>
  <c r="L40" i="1"/>
  <c r="I40" i="1"/>
  <c r="F40" i="1"/>
  <c r="O39" i="1"/>
  <c r="L39" i="1"/>
  <c r="I39" i="1"/>
  <c r="F39" i="1"/>
  <c r="O38" i="1"/>
  <c r="L38" i="1"/>
  <c r="I38" i="1"/>
  <c r="F38" i="1"/>
  <c r="O37" i="1"/>
  <c r="L37" i="1"/>
  <c r="I37" i="1"/>
  <c r="F37" i="1"/>
  <c r="O36" i="1"/>
  <c r="L36" i="1"/>
  <c r="I36" i="1"/>
  <c r="F36" i="1"/>
  <c r="O35" i="1"/>
  <c r="L35" i="1"/>
  <c r="I35" i="1"/>
  <c r="F35" i="1"/>
  <c r="O34" i="1"/>
  <c r="L34" i="1"/>
  <c r="I34" i="1"/>
  <c r="F34" i="1"/>
  <c r="O33" i="1"/>
  <c r="L33" i="1"/>
  <c r="I33" i="1"/>
  <c r="F33" i="1"/>
  <c r="O32" i="1"/>
  <c r="L32" i="1"/>
  <c r="I32" i="1"/>
  <c r="F32" i="1"/>
  <c r="O31" i="1"/>
  <c r="L31" i="1"/>
  <c r="I31" i="1"/>
  <c r="F31" i="1"/>
  <c r="O30" i="1"/>
  <c r="L30" i="1"/>
  <c r="I30" i="1"/>
  <c r="F30" i="1"/>
  <c r="O29" i="1"/>
  <c r="L29" i="1"/>
  <c r="I29" i="1"/>
  <c r="F29" i="1"/>
  <c r="O28" i="1"/>
  <c r="L28" i="1"/>
  <c r="I28" i="1"/>
  <c r="F28" i="1"/>
  <c r="O27" i="1"/>
  <c r="L27" i="1"/>
  <c r="I27" i="1"/>
  <c r="F27" i="1"/>
  <c r="O26" i="1"/>
  <c r="L26" i="1"/>
  <c r="I26" i="1"/>
  <c r="F26" i="1"/>
  <c r="O25" i="1"/>
  <c r="L25" i="1"/>
  <c r="I25" i="1"/>
  <c r="F25" i="1"/>
  <c r="O24" i="1"/>
  <c r="L24" i="1"/>
  <c r="I24" i="1"/>
  <c r="F24" i="1"/>
  <c r="O23" i="1"/>
  <c r="L23" i="1"/>
  <c r="I23" i="1"/>
  <c r="F23" i="1"/>
  <c r="O22" i="1"/>
  <c r="L22" i="1"/>
  <c r="I22" i="1"/>
  <c r="F22" i="1"/>
  <c r="O21" i="1"/>
  <c r="L21" i="1"/>
  <c r="I21" i="1"/>
  <c r="F21" i="1"/>
  <c r="O20" i="1"/>
  <c r="L20" i="1"/>
  <c r="I20" i="1"/>
  <c r="F20" i="1"/>
  <c r="O19" i="1"/>
  <c r="L19" i="1"/>
  <c r="I19" i="1"/>
  <c r="F19" i="1"/>
  <c r="O18" i="1"/>
  <c r="L18" i="1"/>
  <c r="L53" i="1" s="1"/>
  <c r="I18" i="1"/>
  <c r="I53" i="1" s="1"/>
  <c r="F18" i="1"/>
  <c r="F53" i="1" s="1"/>
</calcChain>
</file>

<file path=xl/sharedStrings.xml><?xml version="1.0" encoding="utf-8"?>
<sst xmlns="http://schemas.openxmlformats.org/spreadsheetml/2006/main" count="68" uniqueCount="62">
  <si>
    <t>Расчет межбюджетных трансфертов, предоставляемых местным бюджетам из областного бюджета Новосибирской области в соответствии с проектом методики</t>
  </si>
  <si>
    <t>на 2028 год</t>
  </si>
  <si>
    <t xml:space="preserve">Наименование главного распорядителя бюджетных средств </t>
  </si>
  <si>
    <t>Управление ветеринарии Новосибирской области</t>
  </si>
  <si>
    <t>Тип бюджетного обязательства (действующее или принимаемое)</t>
  </si>
  <si>
    <t>действующее</t>
  </si>
  <si>
    <t xml:space="preserve">Наименование межбюджетного трансферта </t>
  </si>
  <si>
    <t>Организация деятельности по обращению с животными без владельцев</t>
  </si>
  <si>
    <t>Реквизиты НПА, утверждающего методику расчета</t>
  </si>
  <si>
    <t>Закон Новосибирской области от 6 декабря 2013 г. N 389-ОЗ "О наделении органов местного самоуправления муниципальных образований Новосибирской области отдельными государственными полномочиями Новосибирской области по организации мероприятий при осуществлении деятельности по обращению с животными без владельцев"</t>
  </si>
  <si>
    <t>(для проектов методик указывается проект соответствующей целевой программы)</t>
  </si>
  <si>
    <t>Коды бюджетной классификации по трансферту</t>
  </si>
  <si>
    <t>0405 21.3.02.70160.530</t>
  </si>
  <si>
    <r>
      <t xml:space="preserve">Расчетная таблица по межбюджетным трансфертам : </t>
    </r>
    <r>
      <rPr>
        <u/>
        <sz val="11"/>
        <color theme="1"/>
        <rFont val="Times New Roman"/>
      </rPr>
      <t>расчетные поля в зависимости от методики</t>
    </r>
  </si>
  <si>
    <t>Обязательные поля :</t>
  </si>
  <si>
    <t>Наименование муниципального образования</t>
  </si>
  <si>
    <t>Численность животных без владельцев, подлежащих отлову и содержанию 
(Vi, голов), всего</t>
  </si>
  <si>
    <t>Объем ассигнований по животным без владельцев, подлежащих возврату на прежние места обитания</t>
  </si>
  <si>
    <t>Объем ассигнований по животным без владельцев, проявляющих немотивированную агрессию</t>
  </si>
  <si>
    <t>Объем ассигнований по животным без владельцев, в отношении которых проводится умерщвление методами, гарантирующими быструю и безболезненную смерть</t>
  </si>
  <si>
    <t>Общая потребность в бюджетных ассигнованиях на выполнение мероприятий  всего,           тыс.  рублей</t>
  </si>
  <si>
    <t>Численность животных без владельцев</t>
  </si>
  <si>
    <t xml:space="preserve">Средняя стоимость проведения мероприятий, рублей </t>
  </si>
  <si>
    <t>Стоимость мероприятия, тыс. руб.</t>
  </si>
  <si>
    <t>Баганский район</t>
  </si>
  <si>
    <t>Барабинский район</t>
  </si>
  <si>
    <t>Болотнинский район</t>
  </si>
  <si>
    <t>Венгеровский муниципальный округ</t>
  </si>
  <si>
    <t>Доволенский муниципальный округ</t>
  </si>
  <si>
    <t>Здвинский район</t>
  </si>
  <si>
    <t>Искитимский район</t>
  </si>
  <si>
    <t>Карасукский муниципальный округ</t>
  </si>
  <si>
    <t>Каргатский район</t>
  </si>
  <si>
    <t>Колыванский район</t>
  </si>
  <si>
    <t>Коченевский район</t>
  </si>
  <si>
    <t>Кочковский район</t>
  </si>
  <si>
    <t>Краснозерский район</t>
  </si>
  <si>
    <t>Куйбышевский район</t>
  </si>
  <si>
    <t>Купинский район</t>
  </si>
  <si>
    <t>Кыштовский район</t>
  </si>
  <si>
    <t>Маслянинский муниципальный округ</t>
  </si>
  <si>
    <t>Мошковский район</t>
  </si>
  <si>
    <t>Новосибирский район</t>
  </si>
  <si>
    <t>Ордынский район</t>
  </si>
  <si>
    <t>Северный муниципальный округ</t>
  </si>
  <si>
    <t>Сузунский муниципальный округ</t>
  </si>
  <si>
    <t>Татарский муниципальный округ</t>
  </si>
  <si>
    <t>Тогучинский район</t>
  </si>
  <si>
    <t>Убинский муниципальный округ</t>
  </si>
  <si>
    <t>Усть-Таркский район</t>
  </si>
  <si>
    <t>Чановский муниципальный округ</t>
  </si>
  <si>
    <t>Черепановский район</t>
  </si>
  <si>
    <t>Чистоозерный район</t>
  </si>
  <si>
    <t>Чулымский район</t>
  </si>
  <si>
    <t>г. Бердск</t>
  </si>
  <si>
    <t>г. Искитим</t>
  </si>
  <si>
    <t>р.п. Кольцово</t>
  </si>
  <si>
    <t>г. Обь</t>
  </si>
  <si>
    <t>г. Новосибирск</t>
  </si>
  <si>
    <t>Итого</t>
  </si>
  <si>
    <t>И.о.начальника управления</t>
  </si>
  <si>
    <t>С.В. Макаров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</si>
</sst>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1"/>
      <color theme="1"/>
      <name val="Calibri"/>
      <scheme val="minor"/>
    </font>
    <font>
      <b/>
      <sz val="11"/>
      <color theme="1"/>
      <name val="Times New Roman"/>
    </font>
    <font>
      <sz val="11"/>
      <color theme="1"/>
      <name val="Times New Roman"/>
    </font>
    <font>
      <b/>
      <sz val="12"/>
      <color theme="1"/>
      <name val="Times New Roman"/>
    </font>
    <font>
      <sz val="12"/>
      <color theme="1"/>
      <name val="Times New Roman"/>
    </font>
    <font>
      <sz val="9"/>
      <color theme="1"/>
      <name val="Times New Roman"/>
    </font>
    <font>
      <sz val="10"/>
      <color theme="1"/>
      <name val="Times New Roman"/>
    </font>
    <font>
      <sz val="10"/>
      <name val="Times New Roman"/>
    </font>
    <font>
      <sz val="12"/>
      <color theme="1"/>
      <name val="Calibri"/>
      <scheme val="minor"/>
    </font>
    <font>
      <u/>
      <sz val="11"/>
      <color theme="1"/>
      <name val="Times New Roman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/>
    <xf numFmtId="0" fontId="0" fillId="0" borderId="0" xfId="0"/>
    <xf numFmtId="0" fontId="3" fillId="0" borderId="1" xfId="0" applyFont="1" applyBorder="1"/>
    <xf numFmtId="0" fontId="4" fillId="0" borderId="0" xfId="0" applyFont="1"/>
    <xf numFmtId="0" fontId="4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3" fontId="2" fillId="0" borderId="3" xfId="0" applyNumberFormat="1" applyFont="1" applyBorder="1" applyAlignment="1">
      <alignment horizontal="center" wrapText="1"/>
    </xf>
    <xf numFmtId="164" fontId="2" fillId="0" borderId="3" xfId="0" applyNumberFormat="1" applyFont="1" applyBorder="1" applyAlignment="1">
      <alignment horizontal="center" wrapText="1"/>
    </xf>
    <xf numFmtId="164" fontId="2" fillId="0" borderId="3" xfId="0" applyNumberFormat="1" applyFont="1" applyBorder="1" applyAlignment="1">
      <alignment horizontal="center" vertical="center"/>
    </xf>
    <xf numFmtId="164" fontId="2" fillId="0" borderId="0" xfId="0" applyNumberFormat="1" applyFont="1" applyAlignment="1">
      <alignment horizontal="center" wrapText="1"/>
    </xf>
    <xf numFmtId="3" fontId="1" fillId="0" borderId="3" xfId="0" applyNumberFormat="1" applyFont="1" applyBorder="1" applyAlignment="1">
      <alignment horizontal="center" vertical="center" wrapText="1"/>
    </xf>
    <xf numFmtId="1" fontId="1" fillId="0" borderId="3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/>
    </xf>
    <xf numFmtId="0" fontId="8" fillId="0" borderId="0" xfId="0" applyFont="1"/>
    <xf numFmtId="3" fontId="0" fillId="0" borderId="0" xfId="0" applyNumberFormat="1"/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left" wrapText="1"/>
    </xf>
    <xf numFmtId="0" fontId="4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5" fillId="0" borderId="0" xfId="0" applyFont="1" applyAlignment="1">
      <alignment horizontal="left" wrapText="1"/>
    </xf>
    <xf numFmtId="49" fontId="3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P55"/>
  <sheetViews>
    <sheetView tabSelected="1" view="pageBreakPreview" topLeftCell="A2" zoomScale="60" zoomScaleNormal="100" workbookViewId="0">
      <selection activeCell="N47" sqref="N47"/>
    </sheetView>
  </sheetViews>
  <sheetFormatPr defaultRowHeight="15" x14ac:dyDescent="0.25"/>
  <cols>
    <col min="1" max="1" width="15.5703125" customWidth="1"/>
    <col min="2" max="3" width="8.85546875"/>
    <col min="4" max="4" width="8" customWidth="1"/>
    <col min="5" max="5" width="23.42578125" hidden="1" customWidth="1"/>
    <col min="6" max="15" width="16.5703125" customWidth="1"/>
    <col min="16" max="16" width="15.85546875" customWidth="1"/>
  </cols>
  <sheetData>
    <row r="2" spans="1:16" ht="39.75" customHeight="1" x14ac:dyDescent="0.25">
      <c r="A2" s="22" t="s">
        <v>0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</row>
    <row r="3" spans="1:16" x14ac:dyDescent="0.25">
      <c r="A3" s="1"/>
      <c r="B3" s="1"/>
      <c r="C3" s="1"/>
      <c r="D3" s="1"/>
      <c r="E3" s="1"/>
      <c r="F3" s="1"/>
      <c r="G3" s="1"/>
      <c r="H3" s="1"/>
      <c r="I3" s="1"/>
      <c r="J3" s="1"/>
    </row>
    <row r="4" spans="1:16" ht="15.75" x14ac:dyDescent="0.25">
      <c r="A4" s="23" t="s">
        <v>1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</row>
    <row r="5" spans="1:16" x14ac:dyDescent="0.25">
      <c r="A5" s="1"/>
      <c r="B5" s="1"/>
      <c r="C5" s="1"/>
      <c r="D5" s="1"/>
      <c r="E5" s="1"/>
      <c r="F5" s="1"/>
      <c r="G5" s="1"/>
      <c r="H5" s="1"/>
      <c r="I5" s="1"/>
      <c r="J5" s="1"/>
      <c r="P5" s="2"/>
    </row>
    <row r="6" spans="1:16" ht="38.25" customHeight="1" x14ac:dyDescent="0.25">
      <c r="A6" s="24" t="s">
        <v>2</v>
      </c>
      <c r="B6" s="24"/>
      <c r="C6" s="24"/>
      <c r="D6" s="24"/>
      <c r="E6" s="1"/>
      <c r="F6" s="3" t="s">
        <v>3</v>
      </c>
      <c r="G6" s="3"/>
      <c r="H6" s="3"/>
      <c r="I6" s="1"/>
      <c r="J6" s="1"/>
    </row>
    <row r="7" spans="1:16" ht="25.5" customHeight="1" x14ac:dyDescent="0.25">
      <c r="A7" s="24" t="s">
        <v>4</v>
      </c>
      <c r="B7" s="24"/>
      <c r="C7" s="24"/>
      <c r="D7" s="24"/>
      <c r="E7" s="4"/>
      <c r="F7" s="5" t="s">
        <v>5</v>
      </c>
      <c r="G7" s="4"/>
      <c r="H7" s="4"/>
      <c r="I7" s="4"/>
      <c r="J7" s="4"/>
      <c r="K7" s="4"/>
      <c r="L7" s="4"/>
      <c r="M7" s="4"/>
      <c r="N7" s="4"/>
      <c r="O7" s="4"/>
      <c r="P7" s="4"/>
    </row>
    <row r="8" spans="1:16" ht="32.25" customHeight="1" x14ac:dyDescent="0.25">
      <c r="A8" s="1" t="s">
        <v>6</v>
      </c>
      <c r="B8" s="1"/>
      <c r="C8" s="1"/>
      <c r="D8" s="1"/>
      <c r="E8" s="1"/>
      <c r="F8" s="25" t="s">
        <v>7</v>
      </c>
      <c r="G8" s="25"/>
      <c r="H8" s="25"/>
      <c r="I8" s="25"/>
      <c r="J8" s="25"/>
      <c r="K8" s="25"/>
    </row>
    <row r="9" spans="1:16" ht="38.25" customHeight="1" x14ac:dyDescent="0.25">
      <c r="A9" s="24" t="s">
        <v>8</v>
      </c>
      <c r="B9" s="24"/>
      <c r="C9" s="24"/>
      <c r="D9" s="24"/>
      <c r="E9" s="1"/>
      <c r="F9" s="26" t="s">
        <v>9</v>
      </c>
      <c r="G9" s="26"/>
      <c r="H9" s="26"/>
      <c r="I9" s="26"/>
      <c r="J9" s="26"/>
      <c r="K9" s="26"/>
      <c r="L9" s="26"/>
      <c r="M9" s="26"/>
      <c r="N9" s="26"/>
      <c r="O9" s="26"/>
      <c r="P9" s="26"/>
    </row>
    <row r="10" spans="1:16" ht="23.25" customHeight="1" x14ac:dyDescent="0.25">
      <c r="A10" s="27" t="s">
        <v>10</v>
      </c>
      <c r="B10" s="27"/>
      <c r="C10" s="27"/>
      <c r="D10" s="27"/>
      <c r="E10" s="27"/>
      <c r="F10" s="6"/>
      <c r="G10" s="6"/>
      <c r="H10" s="6"/>
      <c r="I10" s="7"/>
      <c r="J10" s="7"/>
    </row>
    <row r="11" spans="1:16" ht="31.5" customHeight="1" x14ac:dyDescent="0.25">
      <c r="A11" s="24" t="s">
        <v>11</v>
      </c>
      <c r="B11" s="24"/>
      <c r="C11" s="24"/>
      <c r="D11" s="24"/>
      <c r="E11" s="1"/>
      <c r="F11" s="28" t="s">
        <v>12</v>
      </c>
      <c r="G11" s="28"/>
      <c r="H11" s="28"/>
      <c r="I11" s="1"/>
      <c r="J11" s="1"/>
    </row>
    <row r="12" spans="1:16" ht="29.25" customHeight="1" x14ac:dyDescent="0.25">
      <c r="A12" s="1" t="s">
        <v>13</v>
      </c>
      <c r="B12" s="1"/>
      <c r="C12" s="1"/>
      <c r="D12" s="1"/>
      <c r="E12" s="1"/>
      <c r="F12" s="1"/>
      <c r="G12" s="1"/>
      <c r="H12" s="1"/>
      <c r="I12" s="1"/>
      <c r="J12" s="1"/>
    </row>
    <row r="13" spans="1:16" x14ac:dyDescent="0.25">
      <c r="A13" s="1" t="s">
        <v>14</v>
      </c>
      <c r="B13" s="1"/>
      <c r="C13" s="1"/>
      <c r="D13" s="1"/>
      <c r="E13" s="1"/>
      <c r="F13" s="1"/>
      <c r="G13" s="1"/>
      <c r="H13" s="1"/>
      <c r="I13" s="1"/>
      <c r="J13" s="1"/>
    </row>
    <row r="14" spans="1:16" x14ac:dyDescent="0.25">
      <c r="C14" s="29"/>
      <c r="D14" s="29"/>
      <c r="E14" s="29"/>
    </row>
    <row r="15" spans="1:16" ht="81.95" customHeight="1" x14ac:dyDescent="0.25">
      <c r="A15" s="30" t="s">
        <v>15</v>
      </c>
      <c r="B15" s="30"/>
      <c r="C15" s="30"/>
      <c r="D15" s="30"/>
      <c r="E15" s="30"/>
      <c r="F15" s="30" t="s">
        <v>16</v>
      </c>
      <c r="G15" s="30" t="s">
        <v>17</v>
      </c>
      <c r="H15" s="30"/>
      <c r="I15" s="30"/>
      <c r="J15" s="30" t="s">
        <v>18</v>
      </c>
      <c r="K15" s="30"/>
      <c r="L15" s="30"/>
      <c r="M15" s="30" t="s">
        <v>19</v>
      </c>
      <c r="N15" s="30"/>
      <c r="O15" s="30"/>
      <c r="P15" s="30" t="s">
        <v>20</v>
      </c>
    </row>
    <row r="16" spans="1:16" ht="75" x14ac:dyDescent="0.25">
      <c r="A16" s="30"/>
      <c r="B16" s="30"/>
      <c r="C16" s="30"/>
      <c r="D16" s="30"/>
      <c r="E16" s="30"/>
      <c r="F16" s="30"/>
      <c r="G16" s="8" t="s">
        <v>21</v>
      </c>
      <c r="H16" s="8" t="s">
        <v>22</v>
      </c>
      <c r="I16" s="8" t="s">
        <v>23</v>
      </c>
      <c r="J16" s="8" t="s">
        <v>21</v>
      </c>
      <c r="K16" s="8" t="s">
        <v>22</v>
      </c>
      <c r="L16" s="9" t="s">
        <v>23</v>
      </c>
      <c r="M16" s="8" t="s">
        <v>21</v>
      </c>
      <c r="N16" s="8" t="s">
        <v>22</v>
      </c>
      <c r="O16" s="9" t="s">
        <v>23</v>
      </c>
      <c r="P16" s="30"/>
    </row>
    <row r="17" spans="1:16" x14ac:dyDescent="0.25">
      <c r="A17" s="31">
        <v>1</v>
      </c>
      <c r="B17" s="31"/>
      <c r="C17" s="31"/>
      <c r="D17" s="31"/>
      <c r="E17" s="31"/>
      <c r="F17" s="11">
        <v>2</v>
      </c>
      <c r="G17" s="11">
        <v>3</v>
      </c>
      <c r="H17" s="11">
        <v>4</v>
      </c>
      <c r="I17" s="11">
        <v>5</v>
      </c>
      <c r="J17" s="11">
        <v>6</v>
      </c>
      <c r="K17" s="11">
        <v>7</v>
      </c>
      <c r="L17" s="11">
        <v>8</v>
      </c>
      <c r="M17" s="11">
        <v>9</v>
      </c>
      <c r="N17" s="11">
        <v>10</v>
      </c>
      <c r="O17" s="11">
        <v>11</v>
      </c>
      <c r="P17" s="10">
        <v>12</v>
      </c>
    </row>
    <row r="18" spans="1:16" x14ac:dyDescent="0.25">
      <c r="A18" s="32" t="s">
        <v>24</v>
      </c>
      <c r="B18" s="33"/>
      <c r="C18" s="33"/>
      <c r="D18" s="33"/>
      <c r="E18" s="34"/>
      <c r="F18" s="12">
        <f t="shared" ref="F18:F52" si="0">SUMPRODUCT(G18+J18+M18)</f>
        <v>55</v>
      </c>
      <c r="G18" s="12">
        <v>49</v>
      </c>
      <c r="H18" s="12">
        <v>21556</v>
      </c>
      <c r="I18" s="13">
        <f t="shared" ref="I18:I51" si="1">ABS(G18*H18)/1000</f>
        <v>1056.2439999999999</v>
      </c>
      <c r="J18" s="12">
        <v>6</v>
      </c>
      <c r="K18" s="12">
        <v>129514</v>
      </c>
      <c r="L18" s="13">
        <f t="shared" ref="L18:L52" si="2">ABS(J18*K18)/1000</f>
        <v>777.08399999999995</v>
      </c>
      <c r="M18" s="12">
        <v>0</v>
      </c>
      <c r="N18" s="12">
        <v>7611</v>
      </c>
      <c r="O18" s="13">
        <f t="shared" ref="O18:O52" si="3">ABS(M18*N18)/1000</f>
        <v>0</v>
      </c>
      <c r="P18" s="14">
        <v>1845.8</v>
      </c>
    </row>
    <row r="19" spans="1:16" x14ac:dyDescent="0.25">
      <c r="A19" s="32" t="s">
        <v>25</v>
      </c>
      <c r="B19" s="33"/>
      <c r="C19" s="33"/>
      <c r="D19" s="33"/>
      <c r="E19" s="34"/>
      <c r="F19" s="12">
        <f t="shared" si="0"/>
        <v>120</v>
      </c>
      <c r="G19" s="12">
        <v>106</v>
      </c>
      <c r="H19" s="12">
        <v>21556</v>
      </c>
      <c r="I19" s="15">
        <f t="shared" si="1"/>
        <v>2284.9360000000001</v>
      </c>
      <c r="J19" s="12">
        <v>12</v>
      </c>
      <c r="K19" s="12">
        <v>129514</v>
      </c>
      <c r="L19" s="15">
        <f t="shared" si="2"/>
        <v>1554.1679999999999</v>
      </c>
      <c r="M19" s="12">
        <v>2</v>
      </c>
      <c r="N19" s="12">
        <v>7611</v>
      </c>
      <c r="O19" s="15">
        <f t="shared" si="3"/>
        <v>15.222</v>
      </c>
      <c r="P19" s="14">
        <v>3855.5</v>
      </c>
    </row>
    <row r="20" spans="1:16" x14ac:dyDescent="0.25">
      <c r="A20" s="32" t="s">
        <v>26</v>
      </c>
      <c r="B20" s="33"/>
      <c r="C20" s="33"/>
      <c r="D20" s="33"/>
      <c r="E20" s="34"/>
      <c r="F20" s="12">
        <f t="shared" si="0"/>
        <v>79</v>
      </c>
      <c r="G20" s="12">
        <v>71</v>
      </c>
      <c r="H20" s="12">
        <v>21556</v>
      </c>
      <c r="I20" s="13">
        <f t="shared" si="1"/>
        <v>1530.4760000000001</v>
      </c>
      <c r="J20" s="12">
        <v>8</v>
      </c>
      <c r="K20" s="12">
        <v>129514</v>
      </c>
      <c r="L20" s="13">
        <f t="shared" si="2"/>
        <v>1036.1120000000001</v>
      </c>
      <c r="M20" s="12">
        <v>0</v>
      </c>
      <c r="N20" s="12">
        <v>7611</v>
      </c>
      <c r="O20" s="13">
        <f t="shared" si="3"/>
        <v>0</v>
      </c>
      <c r="P20" s="14">
        <v>2576.8000000000002</v>
      </c>
    </row>
    <row r="21" spans="1:16" x14ac:dyDescent="0.25">
      <c r="A21" s="32" t="s">
        <v>27</v>
      </c>
      <c r="B21" s="33"/>
      <c r="C21" s="33"/>
      <c r="D21" s="33"/>
      <c r="E21" s="34"/>
      <c r="F21" s="12">
        <f t="shared" si="0"/>
        <v>55</v>
      </c>
      <c r="G21" s="12">
        <v>48</v>
      </c>
      <c r="H21" s="12">
        <v>21556</v>
      </c>
      <c r="I21" s="15">
        <f t="shared" si="1"/>
        <v>1034.6880000000001</v>
      </c>
      <c r="J21" s="12">
        <v>6</v>
      </c>
      <c r="K21" s="12">
        <v>129514</v>
      </c>
      <c r="L21" s="15">
        <f t="shared" si="2"/>
        <v>777.08399999999995</v>
      </c>
      <c r="M21" s="12">
        <v>1</v>
      </c>
      <c r="N21" s="12">
        <v>7611</v>
      </c>
      <c r="O21" s="15">
        <f t="shared" si="3"/>
        <v>7.6109999999999998</v>
      </c>
      <c r="P21" s="14">
        <v>1810.9</v>
      </c>
    </row>
    <row r="22" spans="1:16" x14ac:dyDescent="0.25">
      <c r="A22" s="32" t="s">
        <v>28</v>
      </c>
      <c r="B22" s="33"/>
      <c r="C22" s="33"/>
      <c r="D22" s="33"/>
      <c r="E22" s="34"/>
      <c r="F22" s="12">
        <f t="shared" si="0"/>
        <v>50</v>
      </c>
      <c r="G22" s="12">
        <v>44</v>
      </c>
      <c r="H22" s="12">
        <v>21556</v>
      </c>
      <c r="I22" s="13">
        <f t="shared" si="1"/>
        <v>948.46400000000006</v>
      </c>
      <c r="J22" s="12">
        <v>5</v>
      </c>
      <c r="K22" s="12">
        <v>129514</v>
      </c>
      <c r="L22" s="13">
        <f t="shared" si="2"/>
        <v>647.57000000000005</v>
      </c>
      <c r="M22" s="12">
        <v>1</v>
      </c>
      <c r="N22" s="12">
        <v>7611</v>
      </c>
      <c r="O22" s="13">
        <f t="shared" si="3"/>
        <v>7.6109999999999998</v>
      </c>
      <c r="P22" s="14">
        <v>1595.1</v>
      </c>
    </row>
    <row r="23" spans="1:16" x14ac:dyDescent="0.25">
      <c r="A23" s="32" t="s">
        <v>29</v>
      </c>
      <c r="B23" s="33"/>
      <c r="C23" s="33"/>
      <c r="D23" s="33"/>
      <c r="E23" s="34"/>
      <c r="F23" s="12">
        <f t="shared" si="0"/>
        <v>69</v>
      </c>
      <c r="G23" s="12">
        <v>62</v>
      </c>
      <c r="H23" s="12">
        <v>21556</v>
      </c>
      <c r="I23" s="15">
        <f t="shared" si="1"/>
        <v>1336.472</v>
      </c>
      <c r="J23" s="12">
        <v>7</v>
      </c>
      <c r="K23" s="12">
        <v>129514</v>
      </c>
      <c r="L23" s="15">
        <f t="shared" si="2"/>
        <v>906.59799999999996</v>
      </c>
      <c r="M23" s="12">
        <v>0</v>
      </c>
      <c r="N23" s="12">
        <v>7611</v>
      </c>
      <c r="O23" s="15">
        <f t="shared" si="3"/>
        <v>0</v>
      </c>
      <c r="P23" s="14">
        <v>2253.3000000000002</v>
      </c>
    </row>
    <row r="24" spans="1:16" x14ac:dyDescent="0.25">
      <c r="A24" s="32" t="s">
        <v>30</v>
      </c>
      <c r="B24" s="33"/>
      <c r="C24" s="33"/>
      <c r="D24" s="33"/>
      <c r="E24" s="34"/>
      <c r="F24" s="12">
        <f t="shared" si="0"/>
        <v>154</v>
      </c>
      <c r="G24" s="12">
        <v>137</v>
      </c>
      <c r="H24" s="12">
        <v>21556</v>
      </c>
      <c r="I24" s="13">
        <f t="shared" si="1"/>
        <v>2953.172</v>
      </c>
      <c r="J24" s="12">
        <v>16</v>
      </c>
      <c r="K24" s="12">
        <v>129514</v>
      </c>
      <c r="L24" s="13">
        <f t="shared" si="2"/>
        <v>2072.2240000000002</v>
      </c>
      <c r="M24" s="12">
        <v>1</v>
      </c>
      <c r="N24" s="12">
        <v>7611</v>
      </c>
      <c r="O24" s="13">
        <f t="shared" si="3"/>
        <v>7.6109999999999998</v>
      </c>
      <c r="P24" s="14">
        <v>5029</v>
      </c>
    </row>
    <row r="25" spans="1:16" x14ac:dyDescent="0.25">
      <c r="A25" s="35" t="s">
        <v>31</v>
      </c>
      <c r="B25" s="36"/>
      <c r="C25" s="36"/>
      <c r="D25" s="36"/>
      <c r="E25" s="37"/>
      <c r="F25" s="12">
        <f t="shared" si="0"/>
        <v>118</v>
      </c>
      <c r="G25" s="12">
        <v>105</v>
      </c>
      <c r="H25" s="12">
        <v>21556</v>
      </c>
      <c r="I25" s="15">
        <f t="shared" si="1"/>
        <v>2263.38</v>
      </c>
      <c r="J25" s="12">
        <v>12</v>
      </c>
      <c r="K25" s="12">
        <v>129514</v>
      </c>
      <c r="L25" s="15">
        <f t="shared" si="2"/>
        <v>1554.1679999999999</v>
      </c>
      <c r="M25" s="12">
        <v>1</v>
      </c>
      <c r="N25" s="12">
        <v>7611</v>
      </c>
      <c r="O25" s="15">
        <f t="shared" si="3"/>
        <v>7.6109999999999998</v>
      </c>
      <c r="P25" s="14">
        <v>3827.4</v>
      </c>
    </row>
    <row r="26" spans="1:16" x14ac:dyDescent="0.25">
      <c r="A26" s="35" t="s">
        <v>32</v>
      </c>
      <c r="B26" s="36"/>
      <c r="C26" s="36"/>
      <c r="D26" s="36"/>
      <c r="E26" s="37"/>
      <c r="F26" s="12">
        <f t="shared" si="0"/>
        <v>70</v>
      </c>
      <c r="G26" s="12">
        <v>63</v>
      </c>
      <c r="H26" s="12">
        <v>21556</v>
      </c>
      <c r="I26" s="13">
        <f t="shared" si="1"/>
        <v>1358.028</v>
      </c>
      <c r="J26" s="12">
        <v>7</v>
      </c>
      <c r="K26" s="12">
        <v>129514</v>
      </c>
      <c r="L26" s="13">
        <f t="shared" si="2"/>
        <v>906.59799999999996</v>
      </c>
      <c r="M26" s="12">
        <v>0</v>
      </c>
      <c r="N26" s="12">
        <v>7611</v>
      </c>
      <c r="O26" s="13">
        <f t="shared" si="3"/>
        <v>0</v>
      </c>
      <c r="P26" s="14">
        <v>2253.3000000000002</v>
      </c>
    </row>
    <row r="27" spans="1:16" x14ac:dyDescent="0.25">
      <c r="A27" s="35" t="s">
        <v>33</v>
      </c>
      <c r="B27" s="36"/>
      <c r="C27" s="36"/>
      <c r="D27" s="36"/>
      <c r="E27" s="37"/>
      <c r="F27" s="12">
        <f t="shared" si="0"/>
        <v>91</v>
      </c>
      <c r="G27" s="12">
        <v>83</v>
      </c>
      <c r="H27" s="12">
        <v>21556</v>
      </c>
      <c r="I27" s="15">
        <f t="shared" si="1"/>
        <v>1789.1479999999999</v>
      </c>
      <c r="J27" s="12">
        <v>8</v>
      </c>
      <c r="K27" s="12">
        <v>129514</v>
      </c>
      <c r="L27" s="15">
        <f t="shared" si="2"/>
        <v>1036.1120000000001</v>
      </c>
      <c r="M27" s="12">
        <v>0</v>
      </c>
      <c r="N27" s="12">
        <v>7611</v>
      </c>
      <c r="O27" s="15">
        <f t="shared" si="3"/>
        <v>0</v>
      </c>
      <c r="P27" s="14">
        <v>2831.6</v>
      </c>
    </row>
    <row r="28" spans="1:16" x14ac:dyDescent="0.25">
      <c r="A28" s="35" t="s">
        <v>34</v>
      </c>
      <c r="B28" s="36"/>
      <c r="C28" s="36"/>
      <c r="D28" s="36"/>
      <c r="E28" s="37"/>
      <c r="F28" s="12">
        <f t="shared" si="0"/>
        <v>132</v>
      </c>
      <c r="G28" s="12">
        <v>120</v>
      </c>
      <c r="H28" s="12">
        <v>21556</v>
      </c>
      <c r="I28" s="13">
        <f t="shared" si="1"/>
        <v>2586.7199999999998</v>
      </c>
      <c r="J28" s="12">
        <v>11</v>
      </c>
      <c r="K28" s="12">
        <v>129514</v>
      </c>
      <c r="L28" s="13">
        <f t="shared" si="2"/>
        <v>1424.654</v>
      </c>
      <c r="M28" s="12">
        <v>1</v>
      </c>
      <c r="N28" s="12">
        <v>7611</v>
      </c>
      <c r="O28" s="13">
        <f t="shared" si="3"/>
        <v>7.6109999999999998</v>
      </c>
      <c r="P28" s="14">
        <v>4019.2</v>
      </c>
    </row>
    <row r="29" spans="1:16" x14ac:dyDescent="0.25">
      <c r="A29" s="35" t="s">
        <v>35</v>
      </c>
      <c r="B29" s="36"/>
      <c r="C29" s="36"/>
      <c r="D29" s="36"/>
      <c r="E29" s="37"/>
      <c r="F29" s="12">
        <f t="shared" si="0"/>
        <v>45</v>
      </c>
      <c r="G29" s="12">
        <v>41</v>
      </c>
      <c r="H29" s="12">
        <v>21556</v>
      </c>
      <c r="I29" s="15">
        <f t="shared" si="1"/>
        <v>883.79600000000005</v>
      </c>
      <c r="J29" s="12">
        <v>4</v>
      </c>
      <c r="K29" s="12">
        <v>129514</v>
      </c>
      <c r="L29" s="15">
        <f t="shared" si="2"/>
        <v>518.05600000000004</v>
      </c>
      <c r="M29" s="12">
        <v>0</v>
      </c>
      <c r="N29" s="12">
        <v>7611</v>
      </c>
      <c r="O29" s="15">
        <f t="shared" si="3"/>
        <v>0</v>
      </c>
      <c r="P29" s="14">
        <v>1417.3</v>
      </c>
    </row>
    <row r="30" spans="1:16" x14ac:dyDescent="0.25">
      <c r="A30" s="35" t="s">
        <v>36</v>
      </c>
      <c r="B30" s="36"/>
      <c r="C30" s="36"/>
      <c r="D30" s="36"/>
      <c r="E30" s="37"/>
      <c r="F30" s="12">
        <f t="shared" si="0"/>
        <v>62</v>
      </c>
      <c r="G30" s="12">
        <v>56</v>
      </c>
      <c r="H30" s="12">
        <v>21556</v>
      </c>
      <c r="I30" s="13">
        <f t="shared" si="1"/>
        <v>1207.136</v>
      </c>
      <c r="J30" s="12">
        <v>6</v>
      </c>
      <c r="K30" s="12">
        <v>129514</v>
      </c>
      <c r="L30" s="13">
        <f t="shared" si="2"/>
        <v>777.08399999999995</v>
      </c>
      <c r="M30" s="12">
        <v>0</v>
      </c>
      <c r="N30" s="12">
        <v>7611</v>
      </c>
      <c r="O30" s="13">
        <f t="shared" si="3"/>
        <v>0</v>
      </c>
      <c r="P30" s="14">
        <v>1995.6</v>
      </c>
    </row>
    <row r="31" spans="1:16" x14ac:dyDescent="0.25">
      <c r="A31" s="35" t="s">
        <v>37</v>
      </c>
      <c r="B31" s="36"/>
      <c r="C31" s="36"/>
      <c r="D31" s="36"/>
      <c r="E31" s="37"/>
      <c r="F31" s="12">
        <f t="shared" si="0"/>
        <v>159</v>
      </c>
      <c r="G31" s="12">
        <v>142</v>
      </c>
      <c r="H31" s="12">
        <v>21556</v>
      </c>
      <c r="I31" s="15">
        <f t="shared" si="1"/>
        <v>3060.9520000000002</v>
      </c>
      <c r="J31" s="12">
        <v>16</v>
      </c>
      <c r="K31" s="12">
        <v>129514</v>
      </c>
      <c r="L31" s="15">
        <f t="shared" si="2"/>
        <v>2072.2240000000002</v>
      </c>
      <c r="M31" s="12">
        <v>1</v>
      </c>
      <c r="N31" s="12">
        <v>7611</v>
      </c>
      <c r="O31" s="15">
        <f t="shared" si="3"/>
        <v>7.6109999999999998</v>
      </c>
      <c r="P31" s="14">
        <v>5136.8</v>
      </c>
    </row>
    <row r="32" spans="1:16" x14ac:dyDescent="0.25">
      <c r="A32" s="35" t="s">
        <v>38</v>
      </c>
      <c r="B32" s="36"/>
      <c r="C32" s="36"/>
      <c r="D32" s="36"/>
      <c r="E32" s="37"/>
      <c r="F32" s="12">
        <f t="shared" si="0"/>
        <v>72</v>
      </c>
      <c r="G32" s="12">
        <v>63</v>
      </c>
      <c r="H32" s="12">
        <v>21556</v>
      </c>
      <c r="I32" s="13">
        <f t="shared" si="1"/>
        <v>1358.028</v>
      </c>
      <c r="J32" s="12">
        <v>8</v>
      </c>
      <c r="K32" s="12">
        <v>129514</v>
      </c>
      <c r="L32" s="13">
        <f t="shared" si="2"/>
        <v>1036.1120000000001</v>
      </c>
      <c r="M32" s="12">
        <v>1</v>
      </c>
      <c r="N32" s="12">
        <v>7611</v>
      </c>
      <c r="O32" s="13">
        <f t="shared" si="3"/>
        <v>7.6109999999999998</v>
      </c>
      <c r="P32" s="14">
        <v>2389.1999999999998</v>
      </c>
    </row>
    <row r="33" spans="1:16" x14ac:dyDescent="0.25">
      <c r="A33" s="35" t="s">
        <v>39</v>
      </c>
      <c r="B33" s="36"/>
      <c r="C33" s="36"/>
      <c r="D33" s="36"/>
      <c r="E33" s="37"/>
      <c r="F33" s="12">
        <f t="shared" si="0"/>
        <v>40</v>
      </c>
      <c r="G33" s="12">
        <v>37</v>
      </c>
      <c r="H33" s="12">
        <v>21556</v>
      </c>
      <c r="I33" s="15">
        <f t="shared" si="1"/>
        <v>797.572</v>
      </c>
      <c r="J33" s="12">
        <v>3</v>
      </c>
      <c r="K33" s="12">
        <v>129514</v>
      </c>
      <c r="L33" s="15">
        <f t="shared" si="2"/>
        <v>388.54199999999997</v>
      </c>
      <c r="M33" s="12">
        <v>0</v>
      </c>
      <c r="N33" s="12">
        <v>7611</v>
      </c>
      <c r="O33" s="15">
        <f t="shared" si="3"/>
        <v>0</v>
      </c>
      <c r="P33" s="14">
        <v>1201.5999999999999</v>
      </c>
    </row>
    <row r="34" spans="1:16" x14ac:dyDescent="0.25">
      <c r="A34" s="35" t="s">
        <v>40</v>
      </c>
      <c r="B34" s="36"/>
      <c r="C34" s="36"/>
      <c r="D34" s="36"/>
      <c r="E34" s="37"/>
      <c r="F34" s="12">
        <f t="shared" si="0"/>
        <v>56</v>
      </c>
      <c r="G34" s="12">
        <v>48</v>
      </c>
      <c r="H34" s="12">
        <v>21556</v>
      </c>
      <c r="I34" s="13">
        <f t="shared" si="1"/>
        <v>1034.6880000000001</v>
      </c>
      <c r="J34" s="12">
        <v>6</v>
      </c>
      <c r="K34" s="12">
        <v>129514</v>
      </c>
      <c r="L34" s="13">
        <f t="shared" si="2"/>
        <v>777.08399999999995</v>
      </c>
      <c r="M34" s="12">
        <v>2</v>
      </c>
      <c r="N34" s="12">
        <v>7611</v>
      </c>
      <c r="O34" s="13">
        <f t="shared" si="3"/>
        <v>15.222</v>
      </c>
      <c r="P34" s="14">
        <v>1818.5</v>
      </c>
    </row>
    <row r="35" spans="1:16" x14ac:dyDescent="0.25">
      <c r="A35" s="35" t="s">
        <v>41</v>
      </c>
      <c r="B35" s="36"/>
      <c r="C35" s="36"/>
      <c r="D35" s="36"/>
      <c r="E35" s="37"/>
      <c r="F35" s="12">
        <f t="shared" si="0"/>
        <v>111</v>
      </c>
      <c r="G35" s="12">
        <v>99</v>
      </c>
      <c r="H35" s="12">
        <v>21556</v>
      </c>
      <c r="I35" s="15">
        <f t="shared" si="1"/>
        <v>2134.0439999999999</v>
      </c>
      <c r="J35" s="12">
        <v>11</v>
      </c>
      <c r="K35" s="12">
        <v>129514</v>
      </c>
      <c r="L35" s="15">
        <f t="shared" si="2"/>
        <v>1424.654</v>
      </c>
      <c r="M35" s="12">
        <v>1</v>
      </c>
      <c r="N35" s="12">
        <v>7611</v>
      </c>
      <c r="O35" s="15">
        <f t="shared" si="3"/>
        <v>7.6109999999999998</v>
      </c>
      <c r="P35" s="14">
        <v>3548.7</v>
      </c>
    </row>
    <row r="36" spans="1:16" x14ac:dyDescent="0.25">
      <c r="A36" s="35" t="s">
        <v>42</v>
      </c>
      <c r="B36" s="36"/>
      <c r="C36" s="36"/>
      <c r="D36" s="36"/>
      <c r="E36" s="37"/>
      <c r="F36" s="12">
        <f t="shared" si="0"/>
        <v>208</v>
      </c>
      <c r="G36" s="12">
        <v>184</v>
      </c>
      <c r="H36" s="12">
        <v>21556</v>
      </c>
      <c r="I36" s="13">
        <f t="shared" si="1"/>
        <v>3966.3040000000001</v>
      </c>
      <c r="J36" s="12">
        <v>21</v>
      </c>
      <c r="K36" s="12">
        <v>129514</v>
      </c>
      <c r="L36" s="13">
        <f t="shared" si="2"/>
        <v>2719.7939999999999</v>
      </c>
      <c r="M36" s="12">
        <v>3</v>
      </c>
      <c r="N36" s="12">
        <v>7611</v>
      </c>
      <c r="O36" s="13">
        <f t="shared" si="3"/>
        <v>22.832999999999998</v>
      </c>
      <c r="P36" s="14">
        <v>6718</v>
      </c>
    </row>
    <row r="37" spans="1:16" x14ac:dyDescent="0.25">
      <c r="A37" s="35" t="s">
        <v>43</v>
      </c>
      <c r="B37" s="36"/>
      <c r="C37" s="36"/>
      <c r="D37" s="36"/>
      <c r="E37" s="37"/>
      <c r="F37" s="12">
        <f t="shared" si="0"/>
        <v>109</v>
      </c>
      <c r="G37" s="12">
        <v>96</v>
      </c>
      <c r="H37" s="12">
        <v>21556</v>
      </c>
      <c r="I37" s="15">
        <f t="shared" si="1"/>
        <v>2069.3760000000002</v>
      </c>
      <c r="J37" s="12">
        <v>11</v>
      </c>
      <c r="K37" s="12">
        <v>129514</v>
      </c>
      <c r="L37" s="15">
        <f t="shared" si="2"/>
        <v>1424.654</v>
      </c>
      <c r="M37" s="12">
        <v>2</v>
      </c>
      <c r="N37" s="12">
        <v>7611</v>
      </c>
      <c r="O37" s="15">
        <f t="shared" si="3"/>
        <v>15.222</v>
      </c>
      <c r="P37" s="14">
        <v>3513.8</v>
      </c>
    </row>
    <row r="38" spans="1:16" x14ac:dyDescent="0.25">
      <c r="A38" s="35" t="s">
        <v>44</v>
      </c>
      <c r="B38" s="36"/>
      <c r="C38" s="36"/>
      <c r="D38" s="36"/>
      <c r="E38" s="37"/>
      <c r="F38" s="12">
        <f t="shared" si="0"/>
        <v>40</v>
      </c>
      <c r="G38" s="12">
        <v>37</v>
      </c>
      <c r="H38" s="12">
        <v>21556</v>
      </c>
      <c r="I38" s="13">
        <f t="shared" si="1"/>
        <v>797.572</v>
      </c>
      <c r="J38" s="12">
        <v>3</v>
      </c>
      <c r="K38" s="12">
        <v>129514</v>
      </c>
      <c r="L38" s="13">
        <f t="shared" si="2"/>
        <v>388.54199999999997</v>
      </c>
      <c r="M38" s="12">
        <v>0</v>
      </c>
      <c r="N38" s="12">
        <v>7611</v>
      </c>
      <c r="O38" s="13">
        <f t="shared" si="3"/>
        <v>0</v>
      </c>
      <c r="P38" s="14">
        <v>1180.5999999999999</v>
      </c>
    </row>
    <row r="39" spans="1:16" x14ac:dyDescent="0.25">
      <c r="A39" s="35" t="s">
        <v>45</v>
      </c>
      <c r="B39" s="36"/>
      <c r="C39" s="36"/>
      <c r="D39" s="36"/>
      <c r="E39" s="37"/>
      <c r="F39" s="12">
        <f t="shared" si="0"/>
        <v>72</v>
      </c>
      <c r="G39" s="12">
        <v>64</v>
      </c>
      <c r="H39" s="12">
        <v>21556</v>
      </c>
      <c r="I39" s="15">
        <f t="shared" si="1"/>
        <v>1379.5840000000001</v>
      </c>
      <c r="J39" s="12">
        <v>8</v>
      </c>
      <c r="K39" s="12">
        <v>129514</v>
      </c>
      <c r="L39" s="15">
        <f t="shared" si="2"/>
        <v>1036.1120000000001</v>
      </c>
      <c r="M39" s="12">
        <v>0</v>
      </c>
      <c r="N39" s="12">
        <v>7611</v>
      </c>
      <c r="O39" s="15">
        <f t="shared" si="3"/>
        <v>0</v>
      </c>
      <c r="P39" s="14">
        <v>2424.1</v>
      </c>
    </row>
    <row r="40" spans="1:16" x14ac:dyDescent="0.25">
      <c r="A40" s="35" t="s">
        <v>46</v>
      </c>
      <c r="B40" s="36"/>
      <c r="C40" s="36"/>
      <c r="D40" s="36"/>
      <c r="E40" s="37"/>
      <c r="F40" s="12">
        <f t="shared" si="0"/>
        <v>137</v>
      </c>
      <c r="G40" s="12">
        <v>122</v>
      </c>
      <c r="H40" s="12">
        <v>21556</v>
      </c>
      <c r="I40" s="13">
        <f t="shared" si="1"/>
        <v>2629.8319999999999</v>
      </c>
      <c r="J40" s="12">
        <v>14</v>
      </c>
      <c r="K40" s="12">
        <v>129514</v>
      </c>
      <c r="L40" s="13">
        <f t="shared" si="2"/>
        <v>1813.1959999999999</v>
      </c>
      <c r="M40" s="12">
        <v>1</v>
      </c>
      <c r="N40" s="12">
        <v>7611</v>
      </c>
      <c r="O40" s="13">
        <f t="shared" si="3"/>
        <v>7.6109999999999998</v>
      </c>
      <c r="P40" s="14">
        <v>4387.1000000000004</v>
      </c>
    </row>
    <row r="41" spans="1:16" x14ac:dyDescent="0.25">
      <c r="A41" s="35" t="s">
        <v>47</v>
      </c>
      <c r="B41" s="36"/>
      <c r="C41" s="36"/>
      <c r="D41" s="36"/>
      <c r="E41" s="37"/>
      <c r="F41" s="12">
        <f t="shared" si="0"/>
        <v>124</v>
      </c>
      <c r="G41" s="12">
        <v>111</v>
      </c>
      <c r="H41" s="12">
        <v>21556</v>
      </c>
      <c r="I41" s="15">
        <f t="shared" si="1"/>
        <v>2392.7159999999999</v>
      </c>
      <c r="J41" s="12">
        <v>12</v>
      </c>
      <c r="K41" s="12">
        <v>129514</v>
      </c>
      <c r="L41" s="15">
        <f t="shared" si="2"/>
        <v>1554.1679999999999</v>
      </c>
      <c r="M41" s="12">
        <v>1</v>
      </c>
      <c r="N41" s="12">
        <v>7611</v>
      </c>
      <c r="O41" s="15">
        <f t="shared" si="3"/>
        <v>7.6109999999999998</v>
      </c>
      <c r="P41" s="14">
        <v>3956.2</v>
      </c>
    </row>
    <row r="42" spans="1:16" x14ac:dyDescent="0.25">
      <c r="A42" s="35" t="s">
        <v>48</v>
      </c>
      <c r="B42" s="36"/>
      <c r="C42" s="36"/>
      <c r="D42" s="36"/>
      <c r="E42" s="37"/>
      <c r="F42" s="12">
        <f t="shared" si="0"/>
        <v>54</v>
      </c>
      <c r="G42" s="12">
        <v>49</v>
      </c>
      <c r="H42" s="12">
        <v>21556</v>
      </c>
      <c r="I42" s="13">
        <f t="shared" si="1"/>
        <v>1056.2439999999999</v>
      </c>
      <c r="J42" s="12">
        <v>5</v>
      </c>
      <c r="K42" s="12">
        <v>129514</v>
      </c>
      <c r="L42" s="13">
        <f t="shared" si="2"/>
        <v>647.57000000000005</v>
      </c>
      <c r="M42" s="12">
        <v>0</v>
      </c>
      <c r="N42" s="12">
        <v>7611</v>
      </c>
      <c r="O42" s="13">
        <f t="shared" si="3"/>
        <v>0</v>
      </c>
      <c r="P42" s="14">
        <v>1719.8</v>
      </c>
    </row>
    <row r="43" spans="1:16" x14ac:dyDescent="0.25">
      <c r="A43" s="35" t="s">
        <v>49</v>
      </c>
      <c r="B43" s="36"/>
      <c r="C43" s="36"/>
      <c r="D43" s="36"/>
      <c r="E43" s="37"/>
      <c r="F43" s="12">
        <f t="shared" si="0"/>
        <v>47</v>
      </c>
      <c r="G43" s="12">
        <v>41</v>
      </c>
      <c r="H43" s="12">
        <v>21556</v>
      </c>
      <c r="I43" s="15">
        <f t="shared" si="1"/>
        <v>883.79600000000005</v>
      </c>
      <c r="J43" s="12">
        <v>5</v>
      </c>
      <c r="K43" s="12">
        <v>129514</v>
      </c>
      <c r="L43" s="15">
        <f t="shared" si="2"/>
        <v>647.57000000000005</v>
      </c>
      <c r="M43" s="12">
        <v>1</v>
      </c>
      <c r="N43" s="12">
        <v>7611</v>
      </c>
      <c r="O43" s="15">
        <f t="shared" si="3"/>
        <v>7.6109999999999998</v>
      </c>
      <c r="P43" s="14">
        <v>1532.1</v>
      </c>
    </row>
    <row r="44" spans="1:16" x14ac:dyDescent="0.25">
      <c r="A44" s="35" t="s">
        <v>50</v>
      </c>
      <c r="B44" s="36"/>
      <c r="C44" s="36"/>
      <c r="D44" s="36"/>
      <c r="E44" s="37"/>
      <c r="F44" s="12">
        <f t="shared" si="0"/>
        <v>56</v>
      </c>
      <c r="G44" s="12">
        <v>48</v>
      </c>
      <c r="H44" s="12">
        <v>21556</v>
      </c>
      <c r="I44" s="13">
        <f t="shared" si="1"/>
        <v>1034.6880000000001</v>
      </c>
      <c r="J44" s="12">
        <v>6</v>
      </c>
      <c r="K44" s="12">
        <v>129514</v>
      </c>
      <c r="L44" s="13">
        <f t="shared" si="2"/>
        <v>777.08399999999995</v>
      </c>
      <c r="M44" s="12">
        <v>2</v>
      </c>
      <c r="N44" s="12">
        <v>7611</v>
      </c>
      <c r="O44" s="13">
        <f t="shared" si="3"/>
        <v>15.222</v>
      </c>
      <c r="P44" s="14">
        <v>1818.5</v>
      </c>
    </row>
    <row r="45" spans="1:16" x14ac:dyDescent="0.25">
      <c r="A45" s="32" t="s">
        <v>51</v>
      </c>
      <c r="B45" s="33"/>
      <c r="C45" s="33"/>
      <c r="D45" s="33"/>
      <c r="E45" s="34"/>
      <c r="F45" s="12">
        <f t="shared" si="0"/>
        <v>107</v>
      </c>
      <c r="G45" s="12">
        <v>94</v>
      </c>
      <c r="H45" s="12">
        <v>21556</v>
      </c>
      <c r="I45" s="15">
        <f t="shared" si="1"/>
        <v>2026.2639999999999</v>
      </c>
      <c r="J45" s="12">
        <v>11</v>
      </c>
      <c r="K45" s="12">
        <v>129514</v>
      </c>
      <c r="L45" s="15">
        <f t="shared" si="2"/>
        <v>1424.654</v>
      </c>
      <c r="M45" s="12">
        <v>2</v>
      </c>
      <c r="N45" s="12">
        <v>7611</v>
      </c>
      <c r="O45" s="15">
        <f t="shared" si="3"/>
        <v>15.222</v>
      </c>
      <c r="P45" s="14">
        <v>3469</v>
      </c>
    </row>
    <row r="46" spans="1:16" x14ac:dyDescent="0.25">
      <c r="A46" s="32" t="s">
        <v>52</v>
      </c>
      <c r="B46" s="33"/>
      <c r="C46" s="33"/>
      <c r="D46" s="33"/>
      <c r="E46" s="34"/>
      <c r="F46" s="12">
        <f t="shared" si="0"/>
        <v>56</v>
      </c>
      <c r="G46" s="12">
        <v>49</v>
      </c>
      <c r="H46" s="12">
        <v>21556</v>
      </c>
      <c r="I46" s="13">
        <f t="shared" si="1"/>
        <v>1056.2439999999999</v>
      </c>
      <c r="J46" s="12">
        <v>6</v>
      </c>
      <c r="K46" s="12">
        <v>129514</v>
      </c>
      <c r="L46" s="13">
        <f t="shared" si="2"/>
        <v>777.08399999999995</v>
      </c>
      <c r="M46" s="12">
        <v>1</v>
      </c>
      <c r="N46" s="12">
        <v>7611</v>
      </c>
      <c r="O46" s="13">
        <f t="shared" si="3"/>
        <v>7.6109999999999998</v>
      </c>
      <c r="P46" s="14">
        <v>1852.9</v>
      </c>
    </row>
    <row r="47" spans="1:16" x14ac:dyDescent="0.25">
      <c r="A47" s="32" t="s">
        <v>53</v>
      </c>
      <c r="B47" s="33"/>
      <c r="C47" s="33"/>
      <c r="D47" s="33"/>
      <c r="E47" s="34"/>
      <c r="F47" s="12">
        <f t="shared" si="0"/>
        <v>60</v>
      </c>
      <c r="G47" s="12">
        <v>54</v>
      </c>
      <c r="H47" s="12">
        <v>21556</v>
      </c>
      <c r="I47" s="15">
        <f t="shared" si="1"/>
        <v>1164.0239999999999</v>
      </c>
      <c r="J47" s="12">
        <v>6</v>
      </c>
      <c r="K47" s="12">
        <v>129514</v>
      </c>
      <c r="L47" s="15">
        <f t="shared" si="2"/>
        <v>777.08399999999995</v>
      </c>
      <c r="M47" s="12">
        <v>0</v>
      </c>
      <c r="N47" s="12">
        <v>7611</v>
      </c>
      <c r="O47" s="15">
        <f t="shared" si="3"/>
        <v>0</v>
      </c>
      <c r="P47" s="14">
        <v>1953.6</v>
      </c>
    </row>
    <row r="48" spans="1:16" x14ac:dyDescent="0.25">
      <c r="A48" s="32" t="s">
        <v>54</v>
      </c>
      <c r="B48" s="33"/>
      <c r="C48" s="33"/>
      <c r="D48" s="33"/>
      <c r="E48" s="34"/>
      <c r="F48" s="12">
        <f t="shared" si="0"/>
        <v>159</v>
      </c>
      <c r="G48" s="12">
        <v>142</v>
      </c>
      <c r="H48" s="12">
        <v>21556</v>
      </c>
      <c r="I48" s="13">
        <f t="shared" si="1"/>
        <v>3060.9520000000002</v>
      </c>
      <c r="J48" s="12">
        <v>16</v>
      </c>
      <c r="K48" s="12">
        <v>129514</v>
      </c>
      <c r="L48" s="13">
        <f t="shared" si="2"/>
        <v>2072.2240000000002</v>
      </c>
      <c r="M48" s="12">
        <v>1</v>
      </c>
      <c r="N48" s="12">
        <v>7611</v>
      </c>
      <c r="O48" s="13">
        <f t="shared" si="3"/>
        <v>7.6109999999999998</v>
      </c>
      <c r="P48" s="14">
        <v>5136.8</v>
      </c>
    </row>
    <row r="49" spans="1:16" x14ac:dyDescent="0.25">
      <c r="A49" s="32" t="s">
        <v>55</v>
      </c>
      <c r="B49" s="33"/>
      <c r="C49" s="33"/>
      <c r="D49" s="33"/>
      <c r="E49" s="34"/>
      <c r="F49" s="12">
        <f t="shared" si="0"/>
        <v>147</v>
      </c>
      <c r="G49" s="12">
        <v>128</v>
      </c>
      <c r="H49" s="12">
        <v>21556</v>
      </c>
      <c r="I49" s="15">
        <f t="shared" si="1"/>
        <v>2759.1680000000001</v>
      </c>
      <c r="J49" s="12">
        <v>16</v>
      </c>
      <c r="K49" s="12">
        <v>129514</v>
      </c>
      <c r="L49" s="15">
        <f t="shared" si="2"/>
        <v>2072.2240000000002</v>
      </c>
      <c r="M49" s="12">
        <v>3</v>
      </c>
      <c r="N49" s="12">
        <v>7611</v>
      </c>
      <c r="O49" s="15">
        <f t="shared" si="3"/>
        <v>22.832999999999998</v>
      </c>
      <c r="P49" s="14">
        <v>4851.3</v>
      </c>
    </row>
    <row r="50" spans="1:16" x14ac:dyDescent="0.25">
      <c r="A50" s="32" t="s">
        <v>56</v>
      </c>
      <c r="B50" s="33"/>
      <c r="C50" s="33"/>
      <c r="D50" s="33"/>
      <c r="E50" s="34"/>
      <c r="F50" s="12">
        <f t="shared" si="0"/>
        <v>10</v>
      </c>
      <c r="G50" s="12">
        <v>10</v>
      </c>
      <c r="H50" s="12">
        <v>21556</v>
      </c>
      <c r="I50" s="13">
        <f t="shared" si="1"/>
        <v>215.56</v>
      </c>
      <c r="J50" s="12">
        <v>0</v>
      </c>
      <c r="K50" s="12">
        <v>129514</v>
      </c>
      <c r="L50" s="13">
        <f t="shared" si="2"/>
        <v>0</v>
      </c>
      <c r="M50" s="12">
        <v>0</v>
      </c>
      <c r="N50" s="12">
        <v>7611</v>
      </c>
      <c r="O50" s="13">
        <f t="shared" si="3"/>
        <v>0</v>
      </c>
      <c r="P50" s="14">
        <v>255.9</v>
      </c>
    </row>
    <row r="51" spans="1:16" x14ac:dyDescent="0.25">
      <c r="A51" s="32" t="s">
        <v>57</v>
      </c>
      <c r="B51" s="33"/>
      <c r="C51" s="33"/>
      <c r="D51" s="33"/>
      <c r="E51" s="34"/>
      <c r="F51" s="12">
        <f t="shared" si="0"/>
        <v>114</v>
      </c>
      <c r="G51" s="12">
        <v>102</v>
      </c>
      <c r="H51" s="12">
        <v>21556</v>
      </c>
      <c r="I51" s="15">
        <f t="shared" si="1"/>
        <v>2198.712</v>
      </c>
      <c r="J51" s="12">
        <v>11</v>
      </c>
      <c r="K51" s="12">
        <v>129514</v>
      </c>
      <c r="L51" s="15">
        <f t="shared" si="2"/>
        <v>1424.654</v>
      </c>
      <c r="M51" s="12">
        <v>1</v>
      </c>
      <c r="N51" s="12">
        <v>7611</v>
      </c>
      <c r="O51" s="15">
        <f t="shared" si="3"/>
        <v>7.6109999999999998</v>
      </c>
      <c r="P51" s="14">
        <v>3632.7</v>
      </c>
    </row>
    <row r="52" spans="1:16" x14ac:dyDescent="0.25">
      <c r="A52" s="32" t="s">
        <v>58</v>
      </c>
      <c r="B52" s="33"/>
      <c r="C52" s="33"/>
      <c r="D52" s="33"/>
      <c r="E52" s="34"/>
      <c r="F52" s="12">
        <f t="shared" si="0"/>
        <v>962</v>
      </c>
      <c r="G52" s="12">
        <v>854</v>
      </c>
      <c r="H52" s="12">
        <v>21556</v>
      </c>
      <c r="I52" s="13">
        <f>ABS(G52*H52)/1000+13.9</f>
        <v>18422.724000000002</v>
      </c>
      <c r="J52" s="12">
        <v>97</v>
      </c>
      <c r="K52" s="12">
        <v>129514</v>
      </c>
      <c r="L52" s="13">
        <f t="shared" si="2"/>
        <v>12562.858</v>
      </c>
      <c r="M52" s="12">
        <v>11</v>
      </c>
      <c r="N52" s="12">
        <v>7611</v>
      </c>
      <c r="O52" s="13">
        <f t="shared" si="3"/>
        <v>83.721000000000004</v>
      </c>
      <c r="P52" s="14">
        <v>31041.4</v>
      </c>
    </row>
    <row r="53" spans="1:16" x14ac:dyDescent="0.25">
      <c r="A53" s="38" t="s">
        <v>59</v>
      </c>
      <c r="B53" s="38"/>
      <c r="C53" s="38"/>
      <c r="D53" s="38"/>
      <c r="E53" s="38"/>
      <c r="F53" s="16">
        <f>SUM(F18:F52)</f>
        <v>4000</v>
      </c>
      <c r="G53" s="17">
        <f>SUM(G18:G52)</f>
        <v>3559</v>
      </c>
      <c r="H53" s="16"/>
      <c r="I53" s="18">
        <f>SUM(I18:I52)</f>
        <v>76731.704000000012</v>
      </c>
      <c r="J53" s="16">
        <f>SUM(J18:J52)</f>
        <v>400</v>
      </c>
      <c r="K53" s="16"/>
      <c r="L53" s="18">
        <f>SUM(L18:L52)</f>
        <v>51805.600000000006</v>
      </c>
      <c r="M53" s="17">
        <f>SUM(M18:M52)</f>
        <v>41</v>
      </c>
      <c r="N53" s="16">
        <v>7611</v>
      </c>
      <c r="O53" s="18">
        <f>SUM(O18:O52)</f>
        <v>312.05099999999993</v>
      </c>
      <c r="P53" s="19">
        <f>SUM(P18:P52)</f>
        <v>128849.4</v>
      </c>
    </row>
    <row r="55" spans="1:16" ht="15.75" x14ac:dyDescent="0.25">
      <c r="A55" s="39" t="s">
        <v>60</v>
      </c>
      <c r="B55" s="39"/>
      <c r="C55" s="39"/>
      <c r="D55" s="20"/>
      <c r="E55" s="20"/>
      <c r="F55" s="20"/>
      <c r="G55" s="40" t="s">
        <v>61</v>
      </c>
      <c r="H55" s="40"/>
      <c r="O55" s="21"/>
      <c r="P55" s="21"/>
    </row>
  </sheetData>
  <mergeCells count="56">
    <mergeCell ref="G55:H55"/>
    <mergeCell ref="A50:E50"/>
    <mergeCell ref="A51:E51"/>
    <mergeCell ref="A52:E52"/>
    <mergeCell ref="A53:E53"/>
    <mergeCell ref="A55:C55"/>
    <mergeCell ref="A45:E45"/>
    <mergeCell ref="A46:E46"/>
    <mergeCell ref="A47:E47"/>
    <mergeCell ref="A48:E48"/>
    <mergeCell ref="A49:E49"/>
    <mergeCell ref="A40:E40"/>
    <mergeCell ref="A41:E41"/>
    <mergeCell ref="A42:E42"/>
    <mergeCell ref="A43:E43"/>
    <mergeCell ref="A44:E44"/>
    <mergeCell ref="A35:E35"/>
    <mergeCell ref="A36:E36"/>
    <mergeCell ref="A37:E37"/>
    <mergeCell ref="A38:E38"/>
    <mergeCell ref="A39:E39"/>
    <mergeCell ref="A30:E30"/>
    <mergeCell ref="A31:E31"/>
    <mergeCell ref="A32:E32"/>
    <mergeCell ref="A33:E33"/>
    <mergeCell ref="A34:E34"/>
    <mergeCell ref="A25:E25"/>
    <mergeCell ref="A26:E26"/>
    <mergeCell ref="A27:E27"/>
    <mergeCell ref="A28:E28"/>
    <mergeCell ref="A29:E29"/>
    <mergeCell ref="A20:E20"/>
    <mergeCell ref="A21:E21"/>
    <mergeCell ref="A22:E22"/>
    <mergeCell ref="A23:E23"/>
    <mergeCell ref="A24:E24"/>
    <mergeCell ref="M15:O15"/>
    <mergeCell ref="P15:P16"/>
    <mergeCell ref="A17:E17"/>
    <mergeCell ref="A18:E18"/>
    <mergeCell ref="A19:E19"/>
    <mergeCell ref="C14:E14"/>
    <mergeCell ref="A15:E16"/>
    <mergeCell ref="F15:F16"/>
    <mergeCell ref="G15:I15"/>
    <mergeCell ref="J15:L15"/>
    <mergeCell ref="A9:D9"/>
    <mergeCell ref="F9:P9"/>
    <mergeCell ref="A10:E10"/>
    <mergeCell ref="A11:D11"/>
    <mergeCell ref="F11:H11"/>
    <mergeCell ref="A2:P2"/>
    <mergeCell ref="A4:P4"/>
    <mergeCell ref="A6:D6"/>
    <mergeCell ref="A7:D7"/>
    <mergeCell ref="F8:K8"/>
  </mergeCells>
  <pageMargins left="0.7" right="0.7" top="0.75" bottom="0.75" header="0.3" footer="0.3"/>
  <pageSetup paperSize="9" scale="58" fitToWidth="0" fitToHeight="0" orientation="landscape" r:id="rId1"/>
  <rowBreaks count="1" manualBreakCount="1">
    <brk id="3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2028 год</vt:lpstr>
    </vt:vector>
  </TitlesOfParts>
  <Company>MFNSO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Дектярёв Олег Валерьевич</dc:creator>
  <cp:lastModifiedBy>Михайловская Вера Анатольевна</cp:lastModifiedBy>
  <cp:revision>22</cp:revision>
  <cp:lastPrinted>2025-10-20T07:31:26Z</cp:lastPrinted>
  <dcterms:created xsi:type="dcterms:W3CDTF">2012-06-08T04:38:17Z</dcterms:created>
  <dcterms:modified xsi:type="dcterms:W3CDTF">2025-10-20T07:31:50Z</dcterms:modified>
</cp:coreProperties>
</file>